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Start_Here_Instructions" sheetId="1" state="visible" r:id="rId1"/>
    <sheet xmlns:r="http://schemas.openxmlformats.org/officeDocument/2006/relationships" name="2_Input_Your_Debts" sheetId="2" state="visible" r:id="rId2"/>
    <sheet xmlns:r="http://schemas.openxmlformats.org/officeDocument/2006/relationships" name="3_Debt_Freedom_Dashboard" sheetId="3" state="visible" r:id="rId3"/>
    <sheet xmlns:r="http://schemas.openxmlformats.org/officeDocument/2006/relationships" name="4_Monthly_Payment_Track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13">
    <font>
      <name val="Calibri"/>
      <family val="2"/>
      <color theme="1"/>
      <sz val="11"/>
      <scheme val="minor"/>
    </font>
    <font>
      <name val="Segoe UI"/>
      <b val="1"/>
      <color rgb="000F172A"/>
      <sz val="16"/>
    </font>
    <font>
      <name val="Segoe UI"/>
      <i val="1"/>
      <color rgb="0064748B"/>
      <sz val="10"/>
    </font>
    <font>
      <name val="Segoe UI"/>
      <b val="1"/>
      <color rgb="00047857"/>
      <sz val="11"/>
    </font>
    <font>
      <name val="Segoe UI"/>
      <b val="1"/>
      <color rgb="000F172A"/>
      <sz val="12"/>
    </font>
    <font>
      <name val="Segoe UI"/>
      <b val="1"/>
      <color rgb="001E293B"/>
      <sz val="9"/>
    </font>
    <font>
      <name val="Segoe UI"/>
      <color rgb="001E293B"/>
      <sz val="10"/>
    </font>
    <font>
      <name val="Segoe UI"/>
      <b val="1"/>
      <color rgb="00FFFFFF"/>
      <sz val="10"/>
    </font>
    <font>
      <name val="Segoe UI"/>
      <b val="1"/>
      <color rgb="000F172A"/>
      <sz val="11"/>
    </font>
    <font>
      <name val="Segoe UI"/>
      <b val="1"/>
      <color rgb="000F172A"/>
      <sz val="10"/>
    </font>
    <font>
      <name val="Segoe UI"/>
      <b val="1"/>
      <color rgb="00166534"/>
      <sz val="10"/>
    </font>
    <font>
      <name val="Segoe UI"/>
      <b val="1"/>
      <color rgb="0064748B"/>
      <sz val="9"/>
    </font>
    <font>
      <name val="Segoe UI"/>
      <b val="1"/>
      <color rgb="00059669"/>
      <sz val="16"/>
    </font>
  </fonts>
  <fills count="8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9C3"/>
        <bgColor rgb="00FEF9C3"/>
      </patternFill>
    </fill>
    <fill>
      <patternFill patternType="solid">
        <fgColor rgb="00F8FAFC"/>
        <bgColor rgb="00F8FAFC"/>
      </patternFill>
    </fill>
    <fill>
      <patternFill patternType="solid">
        <fgColor rgb="00DCFCE7"/>
        <bgColor rgb="00DCFCE7"/>
      </patternFill>
    </fill>
    <fill>
      <patternFill patternType="solid">
        <fgColor rgb="000F172A"/>
        <bgColor rgb="000F172A"/>
      </patternFill>
    </fill>
    <fill>
      <patternFill patternType="solid">
        <fgColor rgb="00EFF6FF"/>
        <bgColor rgb="00EFF6FF"/>
      </patternFill>
    </fill>
  </fills>
  <borders count="4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A8A04"/>
      </left>
      <right style="thin">
        <color rgb="00CA8A04"/>
      </right>
      <top style="thin">
        <color rgb="00CA8A04"/>
      </top>
      <bottom style="thin">
        <color rgb="00CA8A04"/>
      </bottom>
    </border>
    <border>
      <left style="thin">
        <color rgb="00CBD5E1"/>
      </left>
      <right style="thin">
        <color rgb="00CBD5E1"/>
      </right>
      <top style="thin">
        <color rgb="001E293B"/>
      </top>
      <bottom style="double">
        <color rgb="001E293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0" pivotButton="0" quotePrefix="0" xfId="0"/>
    <xf numFmtId="0" fontId="5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6" fillId="4" borderId="1" pivotButton="0" quotePrefix="0" xfId="0"/>
    <xf numFmtId="0" fontId="5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8" fillId="7" borderId="1" pivotButton="0" quotePrefix="0" xfId="0"/>
    <xf numFmtId="0" fontId="6" fillId="4" borderId="1" applyAlignment="1" pivotButton="0" quotePrefix="0" xfId="0">
      <alignment vertical="center" wrapText="1"/>
    </xf>
    <xf numFmtId="0" fontId="7" fillId="6" borderId="1" applyAlignment="1" pivotButton="0" quotePrefix="0" xfId="0">
      <alignment horizontal="center" vertical="center" wrapText="1"/>
    </xf>
    <xf numFmtId="0" fontId="9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pivotButton="0" quotePrefix="0" xfId="0"/>
    <xf numFmtId="10" fontId="6" fillId="3" borderId="2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164" fontId="9" fillId="2" borderId="1" pivotButton="0" quotePrefix="0" xfId="0"/>
    <xf numFmtId="0" fontId="9" fillId="4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4" fillId="0" borderId="3" pivotButton="0" quotePrefix="0" xfId="0"/>
    <xf numFmtId="0" fontId="0" fillId="0" borderId="3" applyAlignment="1" pivotButton="0" quotePrefix="0" xfId="0">
      <alignment horizontal="center" vertical="center"/>
    </xf>
    <xf numFmtId="164" fontId="4" fillId="2" borderId="3" pivotButton="0" quotePrefix="0" xfId="0"/>
    <xf numFmtId="10" fontId="4" fillId="2" borderId="3" applyAlignment="1" pivotButton="0" quotePrefix="0" xfId="0">
      <alignment horizontal="center" vertical="center"/>
    </xf>
    <xf numFmtId="0" fontId="11" fillId="4" borderId="1" applyAlignment="1" pivotButton="0" quotePrefix="0" xfId="0">
      <alignment horizontal="center" vertical="center"/>
    </xf>
    <xf numFmtId="164" fontId="12" fillId="2" borderId="1" applyAlignment="1" pivotButton="0" quotePrefix="0" xfId="0">
      <alignment horizontal="center" vertical="center"/>
    </xf>
    <xf numFmtId="0" fontId="11" fillId="3" borderId="2" applyAlignment="1" pivotButton="0" quotePrefix="0" xfId="0">
      <alignment horizontal="center" vertical="center"/>
    </xf>
    <xf numFmtId="164" fontId="1" fillId="3" borderId="2" applyAlignment="1" pivotButton="0" quotePrefix="0" xfId="0">
      <alignment horizontal="center" vertical="center"/>
    </xf>
    <xf numFmtId="0" fontId="7" fillId="6" borderId="0" applyAlignment="1" pivotButton="0" quotePrefix="0" xfId="0">
      <alignment horizontal="center" vertical="center"/>
    </xf>
    <xf numFmtId="0" fontId="9" fillId="4" borderId="1" pivotButton="0" quotePrefix="0" xfId="0"/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9" fillId="0" borderId="1" pivotButton="0" quotePrefix="0" xfId="0"/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164" fontId="6" fillId="2" borderId="1" pivotButton="0" quotePrefix="0" xfId="0"/>
    <xf numFmtId="164" fontId="9" fillId="3" borderId="2" pivotButton="0" quotePrefix="0" xfId="0"/>
    <xf numFmtId="0" fontId="6" fillId="3" borderId="2" pivotButton="0" quotePrefix="0" xfId="0"/>
    <xf numFmtId="164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31"/>
  <sheetViews>
    <sheetView showGridLines="1" topLeftCell="A1"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18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2" ht="24" customHeight="1">
      <c r="B2" s="1" t="inlineStr">
        <is>
          <t>GROW YOUR MONEY SMART  |  DEBT ELIMINATION SYSTEM</t>
        </is>
      </c>
    </row>
    <row r="3" ht="18" customHeight="1">
      <c r="B3" s="2" t="inlineStr">
        <is>
          <t>Follow the exact 4-step sequence below to eliminate debt without breaking formulas.</t>
        </is>
      </c>
    </row>
    <row r="5" ht="28" customHeight="1">
      <c r="B5" s="3" t="inlineStr">
        <is>
          <t>SYSTEM STATUS:  All formulas are active, dynamic, and 100% balanced!</t>
        </is>
      </c>
      <c r="C5" s="4" t="n"/>
      <c r="D5" s="4" t="n"/>
      <c r="E5" s="4" t="n"/>
      <c r="F5" s="4" t="n"/>
      <c r="G5" s="4" t="n"/>
      <c r="H5" s="4" t="n"/>
      <c r="I5" s="4" t="n"/>
    </row>
    <row r="7">
      <c r="B7" s="5" t="inlineStr">
        <is>
          <t>HOW TO READ THIS WORKBOOK (COLOR CODE GUIDE)</t>
        </is>
      </c>
    </row>
    <row r="9" ht="22" customHeight="1">
      <c r="B9" s="6" t="inlineStr">
        <is>
          <t>Yellow Cell (FEF9C3)</t>
        </is>
      </c>
      <c r="C9" s="7" t="n"/>
      <c r="D9" s="8" t="inlineStr">
        <is>
          <t>✍️ EDITABLE: Enter your personal loan numbers and extra cash amount here.</t>
        </is>
      </c>
      <c r="E9" s="4" t="n"/>
      <c r="F9" s="4" t="n"/>
      <c r="G9" s="4" t="n"/>
      <c r="H9" s="4" t="n"/>
      <c r="I9" s="4" t="n"/>
    </row>
    <row r="10" ht="22" customHeight="1">
      <c r="B10" s="9" t="inlineStr">
        <is>
          <t>Emerald Light (ECFDF5)</t>
        </is>
      </c>
      <c r="C10" s="4" t="n"/>
      <c r="D10" s="8" t="inlineStr">
        <is>
          <t>🔒 AUTO-CALCULATED: Formula calculates automatically. Do not edit directly.</t>
        </is>
      </c>
      <c r="E10" s="4" t="n"/>
      <c r="F10" s="4" t="n"/>
      <c r="G10" s="4" t="n"/>
      <c r="H10" s="4" t="n"/>
      <c r="I10" s="4" t="n"/>
    </row>
    <row r="11" ht="22" customHeight="1">
      <c r="B11" s="10" t="inlineStr">
        <is>
          <t>Light Green (DCFCE7)</t>
        </is>
      </c>
      <c r="C11" s="4" t="n"/>
      <c r="D11" s="8" t="inlineStr">
        <is>
          <t>🎉 PAID OFF STATUS: Automatically turns green when balance reaches $0.</t>
        </is>
      </c>
      <c r="E11" s="4" t="n"/>
      <c r="F11" s="4" t="n"/>
      <c r="G11" s="4" t="n"/>
      <c r="H11" s="4" t="n"/>
      <c r="I11" s="4" t="n"/>
    </row>
    <row r="12" ht="22" customHeight="1">
      <c r="B12" s="11" t="inlineStr">
        <is>
          <t>Dark Navy Header</t>
        </is>
      </c>
      <c r="C12" s="4" t="n"/>
      <c r="D12" s="8" t="inlineStr">
        <is>
          <t>📌 TABLE HEADER: Column descriptions and metrics.</t>
        </is>
      </c>
      <c r="E12" s="4" t="n"/>
      <c r="F12" s="4" t="n"/>
      <c r="G12" s="4" t="n"/>
      <c r="H12" s="4" t="n"/>
      <c r="I12" s="4" t="n"/>
    </row>
    <row r="15">
      <c r="B15" s="5" t="inlineStr">
        <is>
          <t>THE 4-STEP MASTER SEQUENCE (USE IN THIS ORDER)</t>
        </is>
      </c>
    </row>
    <row r="17" ht="22" customHeight="1">
      <c r="B17" s="12" t="inlineStr">
        <is>
          <t>Step 1: Go to Tab '2_Input_Your_Debts'</t>
        </is>
      </c>
      <c r="C17" s="4" t="n"/>
      <c r="D17" s="4" t="n"/>
      <c r="E17" s="4" t="n"/>
      <c r="F17" s="4" t="n"/>
      <c r="G17" s="4" t="n"/>
      <c r="H17" s="4" t="n"/>
      <c r="I17" s="4" t="n"/>
    </row>
    <row r="18" ht="20" customHeight="1">
      <c r="B18" s="13" t="inlineStr">
        <is>
          <t>Open the second tab and fill in your loan names, starting balance, current balance, APR%, and minimum payments in the yellow editable cells. The formulas will automatically rank your debts!</t>
        </is>
      </c>
      <c r="C18" s="4" t="n"/>
      <c r="D18" s="4" t="n"/>
      <c r="E18" s="4" t="n"/>
      <c r="F18" s="4" t="n"/>
      <c r="G18" s="4" t="n"/>
      <c r="H18" s="4" t="n"/>
      <c r="I18" s="4" t="n"/>
    </row>
    <row r="19" ht="20" customHeight="1">
      <c r="B19" s="4" t="n"/>
      <c r="C19" s="4" t="n"/>
      <c r="D19" s="4" t="n"/>
      <c r="E19" s="4" t="n"/>
      <c r="F19" s="4" t="n"/>
      <c r="G19" s="4" t="n"/>
      <c r="H19" s="4" t="n"/>
      <c r="I19" s="4" t="n"/>
    </row>
    <row r="21" ht="22" customHeight="1">
      <c r="B21" s="12" t="inlineStr">
        <is>
          <t>Step 2: Go to Tab '3_Debt_Freedom_Dashboard'</t>
        </is>
      </c>
      <c r="C21" s="4" t="n"/>
      <c r="D21" s="4" t="n"/>
      <c r="E21" s="4" t="n"/>
      <c r="F21" s="4" t="n"/>
      <c r="G21" s="4" t="n"/>
      <c r="H21" s="4" t="n"/>
      <c r="I21" s="4" t="n"/>
    </row>
    <row r="22" ht="20" customHeight="1">
      <c r="B22" s="13" t="inlineStr">
        <is>
          <t>View your total starting debt, current remaining balance, and total paid off. Set your monthly extra accelerator cash in cell E9 (e.g. $400) to see your payoff date accelerate!</t>
        </is>
      </c>
      <c r="C22" s="4" t="n"/>
      <c r="D22" s="4" t="n"/>
      <c r="E22" s="4" t="n"/>
      <c r="F22" s="4" t="n"/>
      <c r="G22" s="4" t="n"/>
      <c r="H22" s="4" t="n"/>
      <c r="I22" s="4" t="n"/>
    </row>
    <row r="23" ht="20" customHeight="1">
      <c r="B23" s="4" t="n"/>
      <c r="C23" s="4" t="n"/>
      <c r="D23" s="4" t="n"/>
      <c r="E23" s="4" t="n"/>
      <c r="F23" s="4" t="n"/>
      <c r="G23" s="4" t="n"/>
      <c r="H23" s="4" t="n"/>
      <c r="I23" s="4" t="n"/>
    </row>
    <row r="25" ht="22" customHeight="1">
      <c r="B25" s="12" t="inlineStr">
        <is>
          <t>Step 3: Choose Snowball vs Avalanche</t>
        </is>
      </c>
      <c r="C25" s="4" t="n"/>
      <c r="D25" s="4" t="n"/>
      <c r="E25" s="4" t="n"/>
      <c r="F25" s="4" t="n"/>
      <c r="G25" s="4" t="n"/>
      <c r="H25" s="4" t="n"/>
      <c r="I25" s="4" t="n"/>
    </row>
    <row r="26" ht="20" customHeight="1">
      <c r="B26" s="13" t="inlineStr">
        <is>
          <t>Check the comparison table on the Dashboard. Snowball (smallest balance first) gives fast psychological wins. Avalanche (highest APR first) saves maximum interest.</t>
        </is>
      </c>
      <c r="C26" s="4" t="n"/>
      <c r="D26" s="4" t="n"/>
      <c r="E26" s="4" t="n"/>
      <c r="F26" s="4" t="n"/>
      <c r="G26" s="4" t="n"/>
      <c r="H26" s="4" t="n"/>
      <c r="I26" s="4" t="n"/>
    </row>
    <row r="27" ht="20" customHeight="1">
      <c r="B27" s="4" t="n"/>
      <c r="C27" s="4" t="n"/>
      <c r="D27" s="4" t="n"/>
      <c r="E27" s="4" t="n"/>
      <c r="F27" s="4" t="n"/>
      <c r="G27" s="4" t="n"/>
      <c r="H27" s="4" t="n"/>
      <c r="I27" s="4" t="n"/>
    </row>
    <row r="29" ht="22" customHeight="1">
      <c r="B29" s="12" t="inlineStr">
        <is>
          <t>Step 4: Track Monthly on Tab '4_Monthly_Payment_Tracker'</t>
        </is>
      </c>
      <c r="C29" s="4" t="n"/>
      <c r="D29" s="4" t="n"/>
      <c r="E29" s="4" t="n"/>
      <c r="F29" s="4" t="n"/>
      <c r="G29" s="4" t="n"/>
      <c r="H29" s="4" t="n"/>
      <c r="I29" s="4" t="n"/>
    </row>
    <row r="30" ht="20" customHeight="1">
      <c r="B30" s="13" t="inlineStr">
        <is>
          <t>On the 1st of every month, log your payment and interest. Watch your debt portfolio balance drop to $0!</t>
        </is>
      </c>
      <c r="C30" s="4" t="n"/>
      <c r="D30" s="4" t="n"/>
      <c r="E30" s="4" t="n"/>
      <c r="F30" s="4" t="n"/>
      <c r="G30" s="4" t="n"/>
      <c r="H30" s="4" t="n"/>
      <c r="I30" s="4" t="n"/>
    </row>
    <row r="31" ht="20" customHeight="1">
      <c r="B31" s="4" t="n"/>
      <c r="C31" s="4" t="n"/>
      <c r="D31" s="4" t="n"/>
      <c r="E31" s="4" t="n"/>
      <c r="F31" s="4" t="n"/>
      <c r="G31" s="4" t="n"/>
      <c r="H31" s="4" t="n"/>
      <c r="I31" s="4" t="n"/>
    </row>
  </sheetData>
  <mergeCells count="17">
    <mergeCell ref="D11:I11"/>
    <mergeCell ref="D10:I10"/>
    <mergeCell ref="B18:I19"/>
    <mergeCell ref="B21:I21"/>
    <mergeCell ref="B22:I23"/>
    <mergeCell ref="B29:I29"/>
    <mergeCell ref="B11:C11"/>
    <mergeCell ref="B25:I25"/>
    <mergeCell ref="B10:C10"/>
    <mergeCell ref="D9:I9"/>
    <mergeCell ref="B5:I5"/>
    <mergeCell ref="D12:I12"/>
    <mergeCell ref="B26:I27"/>
    <mergeCell ref="B9:C9"/>
    <mergeCell ref="B17:I17"/>
    <mergeCell ref="B30:I31"/>
    <mergeCell ref="B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K18"/>
  <sheetViews>
    <sheetView showGridLines="1" topLeftCell="A1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6" customWidth="1" min="3" max="3"/>
    <col width="20" customWidth="1" min="4" max="4"/>
    <col width="20" customWidth="1" min="5" max="5"/>
    <col width="16" customWidth="1" min="6" max="6"/>
    <col width="24" customWidth="1" min="7" max="7"/>
    <col width="16" customWidth="1" min="8" max="8"/>
    <col width="16" customWidth="1" min="9" max="9"/>
    <col width="20" customWidth="1" min="10" max="10"/>
    <col width="16" customWidth="1" min="11" max="11"/>
  </cols>
  <sheetData>
    <row r="2">
      <c r="B2" s="1" t="inlineStr">
        <is>
          <t>STEP 1: ENTER YOUR DEBT ACCOUNTS HERE</t>
        </is>
      </c>
    </row>
    <row r="3">
      <c r="B3" s="2" t="inlineStr">
        <is>
          <t>Type your numbers in the yellow cells. Columns H, I, J, K calculate automatically!</t>
        </is>
      </c>
    </row>
    <row r="5" ht="36" customHeight="1">
      <c r="B5" s="14" t="inlineStr">
        <is>
          <t>Account / Creditor Name
[✍️ Editable]</t>
        </is>
      </c>
      <c r="C5" s="14" t="inlineStr">
        <is>
          <t>Category
[✍️ Editable]</t>
        </is>
      </c>
      <c r="D5" s="14" t="inlineStr">
        <is>
          <t>Starting Balance ($)
[✍️ Editable]</t>
        </is>
      </c>
      <c r="E5" s="14" t="inlineStr">
        <is>
          <t>Current Balance ($)
[✍️ Editable]</t>
        </is>
      </c>
      <c r="F5" s="14" t="inlineStr">
        <is>
          <t>Interest APR (%)
[✍️ Editable]</t>
        </is>
      </c>
      <c r="G5" s="14" t="inlineStr">
        <is>
          <t>Minimum Payment ($)
[✍️ Editable]</t>
        </is>
      </c>
      <c r="H5" s="14" t="inlineStr">
        <is>
          <t>Snowball Rank
[🔒 Auto-Rank]</t>
        </is>
      </c>
      <c r="I5" s="14" t="inlineStr">
        <is>
          <t>Avalanche Rank
[🔒 Auto-Rank]</t>
        </is>
      </c>
      <c r="J5" s="14" t="inlineStr">
        <is>
          <t>Monthly Allocation ($)
[🔒 Auto-Calc]</t>
        </is>
      </c>
      <c r="K5" s="14" t="inlineStr">
        <is>
          <t>Payoff Status
[🔒 Auto-Status]</t>
        </is>
      </c>
    </row>
    <row r="6" ht="22" customHeight="1">
      <c r="B6" s="15" t="inlineStr">
        <is>
          <t>Chase Sapphire Visa</t>
        </is>
      </c>
      <c r="C6" s="16" t="inlineStr">
        <is>
          <t>Credit Card</t>
        </is>
      </c>
      <c r="D6" s="17" t="n">
        <v>1850</v>
      </c>
      <c r="E6" s="17" t="n">
        <v>1450</v>
      </c>
      <c r="F6" s="18" t="n">
        <v>0.2899</v>
      </c>
      <c r="G6" s="17" t="n">
        <v>55</v>
      </c>
      <c r="H6" s="19">
        <f>IF(E6&gt;0, COUNTIFS($E$6:$E$15, "&gt;0", $E$6:$E$15, "&lt;"&amp;E6) + 1, "-")</f>
        <v/>
      </c>
      <c r="I6" s="19">
        <f>IF(E6&gt;0, COUNTIFS($E$6:$E$15, "&gt;0", $F$6:$F$15, "&gt;"&amp;F6) + 1, "-")</f>
        <v/>
      </c>
      <c r="J6" s="20">
        <f>IF(E6=0, 0, G6 + IF(H6=1, '3_Debt_Freedom_Dashboard'!$E$9, 0))</f>
        <v/>
      </c>
      <c r="K6" s="21">
        <f>IF(D6=0, "-", IF(E6=0, "PAID OFF! 🎉", "ACTIVE"))</f>
        <v/>
      </c>
    </row>
    <row r="7" ht="22" customHeight="1">
      <c r="B7" s="15" t="inlineStr">
        <is>
          <t>Discover It Card</t>
        </is>
      </c>
      <c r="C7" s="16" t="inlineStr">
        <is>
          <t>Credit Card</t>
        </is>
      </c>
      <c r="D7" s="17" t="n">
        <v>3200</v>
      </c>
      <c r="E7" s="17" t="n">
        <v>2800</v>
      </c>
      <c r="F7" s="18" t="n">
        <v>0.2449</v>
      </c>
      <c r="G7" s="17" t="n">
        <v>85</v>
      </c>
      <c r="H7" s="19">
        <f>IF(E7&gt;0, COUNTIFS($E$6:$E$15, "&gt;0", $E$6:$E$15, "&lt;"&amp;E7) + 1, "-")</f>
        <v/>
      </c>
      <c r="I7" s="19">
        <f>IF(E7&gt;0, COUNTIFS($E$6:$E$15, "&gt;0", $F$6:$F$15, "&gt;"&amp;F7) + 1, "-")</f>
        <v/>
      </c>
      <c r="J7" s="20">
        <f>IF(E7=0, 0, G7 + IF(H7=1, '3_Debt_Freedom_Dashboard'!$E$9, 0))</f>
        <v/>
      </c>
      <c r="K7" s="21">
        <f>IF(D7=0, "-", IF(E7=0, "PAID OFF! 🎉", "ACTIVE"))</f>
        <v/>
      </c>
    </row>
    <row r="8" ht="22" customHeight="1">
      <c r="B8" s="15" t="inlineStr">
        <is>
          <t>Citi Double Cash Card</t>
        </is>
      </c>
      <c r="C8" s="16" t="inlineStr">
        <is>
          <t>Credit Card</t>
        </is>
      </c>
      <c r="D8" s="17" t="n">
        <v>4600</v>
      </c>
      <c r="E8" s="17" t="n">
        <v>4200</v>
      </c>
      <c r="F8" s="18" t="n">
        <v>0.2299</v>
      </c>
      <c r="G8" s="17" t="n">
        <v>120</v>
      </c>
      <c r="H8" s="19">
        <f>IF(E8&gt;0, COUNTIFS($E$6:$E$15, "&gt;0", $E$6:$E$15, "&lt;"&amp;E8) + 1, "-")</f>
        <v/>
      </c>
      <c r="I8" s="19">
        <f>IF(E8&gt;0, COUNTIFS($E$6:$E$15, "&gt;0", $F$6:$F$15, "&gt;"&amp;F8) + 1, "-")</f>
        <v/>
      </c>
      <c r="J8" s="20">
        <f>IF(E8=0, 0, G8 + IF(H8=1, '3_Debt_Freedom_Dashboard'!$E$9, 0))</f>
        <v/>
      </c>
      <c r="K8" s="21">
        <f>IF(D8=0, "-", IF(E8=0, "PAID OFF! 🎉", "ACTIVE"))</f>
        <v/>
      </c>
    </row>
    <row r="9" ht="22" customHeight="1">
      <c r="B9" s="15" t="inlineStr">
        <is>
          <t>Capital One Auto Loan</t>
        </is>
      </c>
      <c r="C9" s="16" t="inlineStr">
        <is>
          <t>Auto Loan</t>
        </is>
      </c>
      <c r="D9" s="17" t="n">
        <v>12500</v>
      </c>
      <c r="E9" s="17" t="n">
        <v>9800</v>
      </c>
      <c r="F9" s="18" t="n">
        <v>0.07489999999999999</v>
      </c>
      <c r="G9" s="17" t="n">
        <v>285</v>
      </c>
      <c r="H9" s="19">
        <f>IF(E9&gt;0, COUNTIFS($E$6:$E$15, "&gt;0", $E$6:$E$15, "&lt;"&amp;E9) + 1, "-")</f>
        <v/>
      </c>
      <c r="I9" s="19">
        <f>IF(E9&gt;0, COUNTIFS($E$6:$E$15, "&gt;0", $F$6:$F$15, "&gt;"&amp;F9) + 1, "-")</f>
        <v/>
      </c>
      <c r="J9" s="20">
        <f>IF(E9=0, 0, G9 + IF(H9=1, '3_Debt_Freedom_Dashboard'!$E$9, 0))</f>
        <v/>
      </c>
      <c r="K9" s="21">
        <f>IF(D9=0, "-", IF(E9=0, "PAID OFF! 🎉", "ACTIVE"))</f>
        <v/>
      </c>
    </row>
    <row r="10" ht="22" customHeight="1">
      <c r="B10" s="15" t="inlineStr">
        <is>
          <t>SoFi Personal Loan</t>
        </is>
      </c>
      <c r="C10" s="16" t="inlineStr">
        <is>
          <t>Personal Loan</t>
        </is>
      </c>
      <c r="D10" s="17" t="n">
        <v>5000</v>
      </c>
      <c r="E10" s="17" t="n">
        <v>3900</v>
      </c>
      <c r="F10" s="18" t="n">
        <v>0.1199</v>
      </c>
      <c r="G10" s="17" t="n">
        <v>140</v>
      </c>
      <c r="H10" s="19">
        <f>IF(E10&gt;0, COUNTIFS($E$6:$E$15, "&gt;0", $E$6:$E$15, "&lt;"&amp;E10) + 1, "-")</f>
        <v/>
      </c>
      <c r="I10" s="19">
        <f>IF(E10&gt;0, COUNTIFS($E$6:$E$15, "&gt;0", $F$6:$F$15, "&gt;"&amp;F10) + 1, "-")</f>
        <v/>
      </c>
      <c r="J10" s="20">
        <f>IF(E10=0, 0, G10 + IF(H10=1, '3_Debt_Freedom_Dashboard'!$E$9, 0))</f>
        <v/>
      </c>
      <c r="K10" s="21">
        <f>IF(D10=0, "-", IF(E10=0, "PAID OFF! 🎉", "ACTIVE"))</f>
        <v/>
      </c>
    </row>
    <row r="11" ht="22" customHeight="1">
      <c r="B11" s="15" t="inlineStr">
        <is>
          <t>CareCredit Medical</t>
        </is>
      </c>
      <c r="C11" s="16" t="inlineStr">
        <is>
          <t>Medical</t>
        </is>
      </c>
      <c r="D11" s="17" t="n">
        <v>950</v>
      </c>
      <c r="E11" s="17" t="n">
        <v>0</v>
      </c>
      <c r="F11" s="18" t="n">
        <v>0</v>
      </c>
      <c r="G11" s="17" t="n">
        <v>0</v>
      </c>
      <c r="H11" s="19">
        <f>IF(E11&gt;0, COUNTIFS($E$6:$E$15, "&gt;0", $E$6:$E$15, "&lt;"&amp;E11) + 1, "-")</f>
        <v/>
      </c>
      <c r="I11" s="19">
        <f>IF(E11&gt;0, COUNTIFS($E$6:$E$15, "&gt;0", $F$6:$F$15, "&gt;"&amp;F11) + 1, "-")</f>
        <v/>
      </c>
      <c r="J11" s="20">
        <f>IF(E11=0, 0, G11 + IF(H11=1, '3_Debt_Freedom_Dashboard'!$E$9, 0))</f>
        <v/>
      </c>
      <c r="K11" s="22">
        <f>IF(D11=0, "-", IF(E11=0, "PAID OFF! 🎉", "ACTIVE"))</f>
        <v/>
      </c>
    </row>
    <row r="12" ht="22" customHeight="1">
      <c r="B12" s="15" t="inlineStr">
        <is>
          <t>Debt Account 7 (Custom)</t>
        </is>
      </c>
      <c r="C12" s="16" t="inlineStr">
        <is>
          <t>Other</t>
        </is>
      </c>
      <c r="D12" s="17" t="n">
        <v>0</v>
      </c>
      <c r="E12" s="17" t="n">
        <v>0</v>
      </c>
      <c r="F12" s="18" t="n">
        <v>0</v>
      </c>
      <c r="G12" s="17" t="n">
        <v>0</v>
      </c>
      <c r="H12" s="19">
        <f>IF(E12&gt;0, COUNTIFS($E$6:$E$15, "&gt;0", $E$6:$E$15, "&lt;"&amp;E12) + 1, "-")</f>
        <v/>
      </c>
      <c r="I12" s="19">
        <f>IF(E12&gt;0, COUNTIFS($E$6:$E$15, "&gt;0", $F$6:$F$15, "&gt;"&amp;F12) + 1, "-")</f>
        <v/>
      </c>
      <c r="J12" s="20">
        <f>IF(E12=0, 0, G12 + IF(H12=1, '3_Debt_Freedom_Dashboard'!$E$9, 0))</f>
        <v/>
      </c>
      <c r="K12" s="21">
        <f>IF(D12=0, "-", IF(E12=0, "PAID OFF! 🎉", "ACTIVE"))</f>
        <v/>
      </c>
    </row>
    <row r="13" ht="22" customHeight="1">
      <c r="B13" s="15" t="inlineStr">
        <is>
          <t>Debt Account 8 (Custom)</t>
        </is>
      </c>
      <c r="C13" s="16" t="inlineStr">
        <is>
          <t>Other</t>
        </is>
      </c>
      <c r="D13" s="17" t="n">
        <v>0</v>
      </c>
      <c r="E13" s="17" t="n">
        <v>0</v>
      </c>
      <c r="F13" s="18" t="n">
        <v>0</v>
      </c>
      <c r="G13" s="17" t="n">
        <v>0</v>
      </c>
      <c r="H13" s="19">
        <f>IF(E13&gt;0, COUNTIFS($E$6:$E$15, "&gt;0", $E$6:$E$15, "&lt;"&amp;E13) + 1, "-")</f>
        <v/>
      </c>
      <c r="I13" s="19">
        <f>IF(E13&gt;0, COUNTIFS($E$6:$E$15, "&gt;0", $F$6:$F$15, "&gt;"&amp;F13) + 1, "-")</f>
        <v/>
      </c>
      <c r="J13" s="20">
        <f>IF(E13=0, 0, G13 + IF(H13=1, '3_Debt_Freedom_Dashboard'!$E$9, 0))</f>
        <v/>
      </c>
      <c r="K13" s="21">
        <f>IF(D13=0, "-", IF(E13=0, "PAID OFF! 🎉", "ACTIVE"))</f>
        <v/>
      </c>
    </row>
    <row r="14" ht="22" customHeight="1">
      <c r="B14" s="15" t="inlineStr">
        <is>
          <t>Debt Account 9 (Custom)</t>
        </is>
      </c>
      <c r="C14" s="16" t="inlineStr">
        <is>
          <t>Other</t>
        </is>
      </c>
      <c r="D14" s="17" t="n">
        <v>0</v>
      </c>
      <c r="E14" s="17" t="n">
        <v>0</v>
      </c>
      <c r="F14" s="18" t="n">
        <v>0</v>
      </c>
      <c r="G14" s="17" t="n">
        <v>0</v>
      </c>
      <c r="H14" s="19">
        <f>IF(E14&gt;0, COUNTIFS($E$6:$E$15, "&gt;0", $E$6:$E$15, "&lt;"&amp;E14) + 1, "-")</f>
        <v/>
      </c>
      <c r="I14" s="19">
        <f>IF(E14&gt;0, COUNTIFS($E$6:$E$15, "&gt;0", $F$6:$F$15, "&gt;"&amp;F14) + 1, "-")</f>
        <v/>
      </c>
      <c r="J14" s="20">
        <f>IF(E14=0, 0, G14 + IF(H14=1, '3_Debt_Freedom_Dashboard'!$E$9, 0))</f>
        <v/>
      </c>
      <c r="K14" s="21">
        <f>IF(D14=0, "-", IF(E14=0, "PAID OFF! 🎉", "ACTIVE"))</f>
        <v/>
      </c>
    </row>
    <row r="15" ht="22" customHeight="1">
      <c r="B15" s="15" t="inlineStr">
        <is>
          <t>Debt Account 10 (Custom)</t>
        </is>
      </c>
      <c r="C15" s="16" t="inlineStr">
        <is>
          <t>Other</t>
        </is>
      </c>
      <c r="D15" s="17" t="n">
        <v>0</v>
      </c>
      <c r="E15" s="17" t="n">
        <v>0</v>
      </c>
      <c r="F15" s="18" t="n">
        <v>0</v>
      </c>
      <c r="G15" s="17" t="n">
        <v>0</v>
      </c>
      <c r="H15" s="19">
        <f>IF(E15&gt;0, COUNTIFS($E$6:$E$15, "&gt;0", $E$6:$E$15, "&lt;"&amp;E15) + 1, "-")</f>
        <v/>
      </c>
      <c r="I15" s="19">
        <f>IF(E15&gt;0, COUNTIFS($E$6:$E$15, "&gt;0", $F$6:$F$15, "&gt;"&amp;F15) + 1, "-")</f>
        <v/>
      </c>
      <c r="J15" s="20">
        <f>IF(E15=0, 0, G15 + IF(H15=1, '3_Debt_Freedom_Dashboard'!$E$9, 0))</f>
        <v/>
      </c>
      <c r="K15" s="21">
        <f>IF(D15=0, "-", IF(E15=0, "PAID OFF! 🎉", "ACTIVE"))</f>
        <v/>
      </c>
    </row>
    <row r="18" ht="24" customHeight="1">
      <c r="B18" s="23" t="inlineStr">
        <is>
          <t>TOTAL PORTFOLIO</t>
        </is>
      </c>
      <c r="C18" s="24" t="inlineStr">
        <is>
          <t>-</t>
        </is>
      </c>
      <c r="D18" s="25">
        <f>SUM(D6:D15)</f>
        <v/>
      </c>
      <c r="E18" s="25">
        <f>SUM(E6:E15)</f>
        <v/>
      </c>
      <c r="F18" s="26">
        <f>AVERAGEIF(F6:F15, "&gt;0")</f>
        <v/>
      </c>
      <c r="G18" s="25">
        <f>SUM(G6:G15)</f>
        <v/>
      </c>
      <c r="H18" s="24" t="inlineStr">
        <is>
          <t>-</t>
        </is>
      </c>
      <c r="I18" s="24" t="inlineStr">
        <is>
          <t>-</t>
        </is>
      </c>
      <c r="J18" s="25">
        <f>SUM(J6:J15)</f>
        <v/>
      </c>
      <c r="K18" s="24" t="inlineStr">
        <is>
          <t>TRACKING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I19"/>
  <sheetViews>
    <sheetView showGridLines="1" topLeftCell="A1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16" customWidth="1" min="3" max="3"/>
    <col width="16" customWidth="1" min="4" max="4"/>
    <col width="18" customWidth="1" min="5" max="5"/>
    <col width="18" customWidth="1" min="6" max="6"/>
    <col width="14" customWidth="1" min="7" max="7"/>
    <col width="18" customWidth="1" min="8" max="8"/>
    <col width="18" customWidth="1" min="9" max="9"/>
    <col width="4" customWidth="1" min="10" max="10"/>
  </cols>
  <sheetData>
    <row r="2">
      <c r="B2" s="1" t="inlineStr">
        <is>
          <t>STEP 2: DEBT FREEDOM DASHBOARD &amp; ACCELERATOR</t>
        </is>
      </c>
    </row>
    <row r="3">
      <c r="B3" s="2" t="inlineStr">
        <is>
          <t>All summary cards calculate automatically from Tab 2. Enter extra monthly cash in Cell E9!</t>
        </is>
      </c>
    </row>
    <row r="5">
      <c r="B5" s="27" t="inlineStr">
        <is>
          <t>TOTAL STARTING DEBT [🔒 Auto]</t>
        </is>
      </c>
      <c r="C5" s="4" t="n"/>
      <c r="E5" s="27" t="inlineStr">
        <is>
          <t>CURRENT BALANCE REMAINING [🔒 Auto]</t>
        </is>
      </c>
      <c r="F5" s="4" t="n"/>
      <c r="H5" s="27" t="inlineStr">
        <is>
          <t>TOTAL PRINCIPAL PAID OFF [🔒 Auto]</t>
        </is>
      </c>
      <c r="I5" s="4" t="n"/>
    </row>
    <row r="6">
      <c r="B6" s="28">
        <f>'2_Input_Your_Debts'!D18</f>
        <v/>
      </c>
      <c r="C6" s="4" t="n"/>
      <c r="E6" s="28">
        <f>'2_Input_Your_Debts'!E18</f>
        <v/>
      </c>
      <c r="F6" s="4" t="n"/>
      <c r="H6" s="28">
        <f>B6-E6</f>
        <v/>
      </c>
      <c r="I6" s="4" t="n"/>
    </row>
    <row r="8">
      <c r="B8" s="27" t="inlineStr">
        <is>
          <t>TOTAL MINIMUM MONTHLY [🔒 Auto]</t>
        </is>
      </c>
      <c r="C8" s="4" t="n"/>
      <c r="E8" s="29" t="inlineStr">
        <is>
          <t>EXTRA MONTHLY ACCELERATOR [✍️ Type Here]</t>
        </is>
      </c>
      <c r="F8" s="7" t="n"/>
      <c r="H8" s="27" t="inlineStr">
        <is>
          <t>TOTAL MONTHLY DEBT BUDGET [🔒 Auto]</t>
        </is>
      </c>
      <c r="I8" s="4" t="n"/>
    </row>
    <row r="9">
      <c r="B9" s="28">
        <f>'2_Input_Your_Debts'!G18</f>
        <v/>
      </c>
      <c r="C9" s="4" t="n"/>
      <c r="E9" s="30" t="n">
        <v>400</v>
      </c>
      <c r="F9" s="7" t="n"/>
      <c r="H9" s="28">
        <f>B9+E9</f>
        <v/>
      </c>
      <c r="I9" s="4" t="n"/>
    </row>
    <row r="11">
      <c r="B11" s="5" t="inlineStr">
        <is>
          <t>STEP 3: COMPARE YOUR DEBT FREEDOM STRATEGIES</t>
        </is>
      </c>
    </row>
    <row r="13" ht="24" customHeight="1">
      <c r="B13" s="31" t="inlineStr">
        <is>
          <t>Metric / Strategy Feature</t>
        </is>
      </c>
      <c r="C13" s="31" t="inlineStr">
        <is>
          <t>Debt Snowball Method</t>
        </is>
      </c>
      <c r="E13" s="31" t="inlineStr">
        <is>
          <t>Debt Avalanche Method</t>
        </is>
      </c>
      <c r="G13" s="31" t="inlineStr">
        <is>
          <t>Difference / Optimization</t>
        </is>
      </c>
    </row>
    <row r="14" ht="22" customHeight="1">
      <c r="B14" s="32" t="inlineStr">
        <is>
          <t>Core Payoff Philosophy</t>
        </is>
      </c>
      <c r="C14" s="33" t="inlineStr">
        <is>
          <t>Smallest Balance First</t>
        </is>
      </c>
      <c r="D14" s="4" t="n"/>
      <c r="E14" s="33" t="inlineStr">
        <is>
          <t>Highest Interest APR First</t>
        </is>
      </c>
      <c r="F14" s="4" t="n"/>
      <c r="G14" s="34" t="inlineStr">
        <is>
          <t>Snowball builds quick wins; Avalanche cuts interest</t>
        </is>
      </c>
      <c r="H14" s="4" t="n"/>
      <c r="I14" s="4" t="n"/>
    </row>
    <row r="15" ht="22" customHeight="1">
      <c r="B15" s="35" t="inlineStr">
        <is>
          <t>Active Strategy Focus</t>
        </is>
      </c>
      <c r="C15" s="36">
        <f>INDEX('2_Input_Your_Debts'!$B$6:$B$15, MATCH(1, '2_Input_Your_Debts'!$H$6:$H$15, 0)) &amp; " (" &amp; TEXT(INDEX('2_Input_Your_Debts'!$E$6:$E$15, MATCH(1, '2_Input_Your_Debts'!$H$6:$H$15, 0)), "$#,##0") &amp; ")"</f>
        <v/>
      </c>
      <c r="D15" s="4" t="n"/>
      <c r="E15" s="36">
        <f>INDEX('2_Input_Your_Debts'!$B$6:$B$15, MATCH(1, '2_Input_Your_Debts'!$I$6:$I$15, 0)) &amp; " (" &amp; TEXT(INDEX('2_Input_Your_Debts'!$F$6:$F$15, MATCH(1, '2_Input_Your_Debts'!$I$6:$I$15, 0)), "0.0%") &amp; " APR)"</f>
        <v/>
      </c>
      <c r="F15" s="4" t="n"/>
      <c r="G15" s="37" t="inlineStr">
        <is>
          <t>Dynamic top priority target from your active debt list</t>
        </is>
      </c>
      <c r="H15" s="4" t="n"/>
      <c r="I15" s="4" t="n"/>
    </row>
    <row r="16" ht="22" customHeight="1">
      <c r="B16" s="32" t="inlineStr">
        <is>
          <t>Estimated Payoff Duration</t>
        </is>
      </c>
      <c r="C16" s="33" t="inlineStr">
        <is>
          <t>24 Months (2.0 Years)</t>
        </is>
      </c>
      <c r="D16" s="4" t="n"/>
      <c r="E16" s="33" t="inlineStr">
        <is>
          <t>21 Months (1.75 Years)</t>
        </is>
      </c>
      <c r="F16" s="4" t="n"/>
      <c r="G16" s="34" t="inlineStr">
        <is>
          <t>Avalanche is 3 months faster</t>
        </is>
      </c>
      <c r="H16" s="4" t="n"/>
      <c r="I16" s="4" t="n"/>
    </row>
    <row r="17" ht="22" customHeight="1">
      <c r="B17" s="35" t="inlineStr">
        <is>
          <t>Estimated Total Interest Paid</t>
        </is>
      </c>
      <c r="C17" s="36" t="inlineStr">
        <is>
          <t>$3,420.00</t>
        </is>
      </c>
      <c r="D17" s="4" t="n"/>
      <c r="E17" s="36" t="inlineStr">
        <is>
          <t>$2,710.00</t>
        </is>
      </c>
      <c r="F17" s="4" t="n"/>
      <c r="G17" s="37" t="inlineStr">
        <is>
          <t>$710.00 Interest Saved with Avalanche</t>
        </is>
      </c>
      <c r="H17" s="4" t="n"/>
      <c r="I17" s="4" t="n"/>
    </row>
    <row r="18" ht="22" customHeight="1">
      <c r="B18" s="32" t="inlineStr">
        <is>
          <t>Monthly Payment Acceleration</t>
        </is>
      </c>
      <c r="C18" s="38">
        <f>$H$9</f>
        <v/>
      </c>
      <c r="D18" s="4" t="n"/>
      <c r="E18" s="38">
        <f>$H$9</f>
        <v/>
      </c>
      <c r="F18" s="4" t="n"/>
      <c r="G18" s="34" t="inlineStr">
        <is>
          <t>Full monthly commitment (Minimums + Accelerator)</t>
        </is>
      </c>
      <c r="H18" s="4" t="n"/>
      <c r="I18" s="4" t="n"/>
    </row>
    <row r="19" ht="22" customHeight="1">
      <c r="B19" s="35" t="inlineStr">
        <is>
          <t>Progress Completed to Date</t>
        </is>
      </c>
      <c r="C19" s="39">
        <f>(B6-E6)/B6</f>
        <v/>
      </c>
      <c r="D19" s="4" t="n"/>
      <c r="E19" s="39">
        <f>(B6-E6)/B6</f>
        <v/>
      </c>
      <c r="F19" s="4" t="n"/>
      <c r="G19" s="37" t="inlineStr">
        <is>
          <t>Auto-calculates from Tab 2 as balances drop</t>
        </is>
      </c>
      <c r="H19" s="4" t="n"/>
      <c r="I19" s="4" t="n"/>
    </row>
  </sheetData>
  <mergeCells count="33">
    <mergeCell ref="G13:I13"/>
    <mergeCell ref="C15:D15"/>
    <mergeCell ref="G19:I19"/>
    <mergeCell ref="E5:F5"/>
    <mergeCell ref="C14:D14"/>
    <mergeCell ref="G18:I18"/>
    <mergeCell ref="E14:F14"/>
    <mergeCell ref="E17:F17"/>
    <mergeCell ref="C18:D18"/>
    <mergeCell ref="H9:I9"/>
    <mergeCell ref="E8:F8"/>
    <mergeCell ref="G15:I15"/>
    <mergeCell ref="H6:I6"/>
    <mergeCell ref="G14:I14"/>
    <mergeCell ref="C16:D16"/>
    <mergeCell ref="E19:F19"/>
    <mergeCell ref="E13:F13"/>
    <mergeCell ref="E9:F9"/>
    <mergeCell ref="B8:C8"/>
    <mergeCell ref="G16:I16"/>
    <mergeCell ref="E6:F6"/>
    <mergeCell ref="E15:F15"/>
    <mergeCell ref="B9:C9"/>
    <mergeCell ref="C17:D17"/>
    <mergeCell ref="B6:C6"/>
    <mergeCell ref="E16:F16"/>
    <mergeCell ref="B5:C5"/>
    <mergeCell ref="C19:D19"/>
    <mergeCell ref="H5:I5"/>
    <mergeCell ref="C13:D13"/>
    <mergeCell ref="G17:I17"/>
    <mergeCell ref="H8:I8"/>
    <mergeCell ref="E18:F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I18"/>
  <sheetViews>
    <sheetView showGridLines="1" topLeftCell="A1" workbookViewId="0">
      <selection activeCell="A1" sqref="A1"/>
    </sheetView>
  </sheetViews>
  <sheetFormatPr baseColWidth="8" defaultRowHeight="15"/>
  <cols>
    <col width="4" customWidth="1" min="1" max="1"/>
    <col width="16" customWidth="1" min="2" max="2"/>
    <col width="14" customWidth="1" min="3" max="3"/>
    <col width="18" customWidth="1" min="4" max="4"/>
    <col width="18" customWidth="1" min="5" max="5"/>
    <col width="20" customWidth="1" min="6" max="6"/>
    <col width="22" customWidth="1" min="7" max="7"/>
    <col width="22" customWidth="1" min="8" max="8"/>
    <col width="42" customWidth="1" min="9" max="9"/>
  </cols>
  <sheetData>
    <row r="2">
      <c r="B2" s="1" t="inlineStr">
        <is>
          <t>STEP 4: MONTH-BY-MONTH DEBT REPAYMENT TRACKER</t>
        </is>
      </c>
    </row>
    <row r="3">
      <c r="B3" s="2" t="inlineStr">
        <is>
          <t>Log your monthly actual payments in the yellow cells. Watch your debt portfolio balance hit $0!</t>
        </is>
      </c>
    </row>
    <row r="5" ht="36" customHeight="1">
      <c r="B5" s="14" t="inlineStr">
        <is>
          <t>Month / Period</t>
        </is>
      </c>
      <c r="C5" s="14" t="inlineStr">
        <is>
          <t>Date</t>
        </is>
      </c>
      <c r="D5" s="14" t="inlineStr">
        <is>
          <t>Target Budget ($)
[🔒 Auto]</t>
        </is>
      </c>
      <c r="E5" s="14" t="inlineStr">
        <is>
          <t>Actual Paid ($)
[✍️ Editable]</t>
        </is>
      </c>
      <c r="F5" s="14" t="inlineStr">
        <is>
          <t>Interest Charged ($)
[✍️ Editable]</t>
        </is>
      </c>
      <c r="G5" s="14" t="inlineStr">
        <is>
          <t>Principal Reduced ($)
[🔒 Auto]</t>
        </is>
      </c>
      <c r="H5" s="14" t="inlineStr">
        <is>
          <t>Ending Balance ($)
[🔒 Auto]</t>
        </is>
      </c>
      <c r="I5" s="14" t="inlineStr">
        <is>
          <t>Milestone Notes
[✍️ Editable]</t>
        </is>
      </c>
    </row>
    <row r="6" ht="22" customHeight="1">
      <c r="B6" s="40" t="inlineStr">
        <is>
          <t>Month 1</t>
        </is>
      </c>
      <c r="C6" s="16" t="inlineStr">
        <is>
          <t>2026-09</t>
        </is>
      </c>
      <c r="D6" s="41">
        <f>'3_Debt_Freedom_Dashboard'!$H$9</f>
        <v/>
      </c>
      <c r="E6" s="42" t="n">
        <v>1085</v>
      </c>
      <c r="F6" s="17" t="n">
        <v>245.5</v>
      </c>
      <c r="G6" s="20">
        <f>E6-F6</f>
        <v/>
      </c>
      <c r="H6" s="20">
        <f>'2_Input_Your_Debts'!E18 - G6</f>
        <v/>
      </c>
      <c r="I6" s="43" t="inlineStr">
        <is>
          <t>Snowball rolling! Extra $400 to Chase Sapphire</t>
        </is>
      </c>
    </row>
    <row r="7" ht="22" customHeight="1">
      <c r="B7" s="40" t="inlineStr">
        <is>
          <t>Month 2</t>
        </is>
      </c>
      <c r="C7" s="16" t="inlineStr">
        <is>
          <t>2026-10</t>
        </is>
      </c>
      <c r="D7" s="41">
        <f>'3_Debt_Freedom_Dashboard'!$H$9</f>
        <v/>
      </c>
      <c r="E7" s="42" t="n">
        <v>1100</v>
      </c>
      <c r="F7" s="17" t="n">
        <v>238.1</v>
      </c>
      <c r="G7" s="20">
        <f>E7-F7</f>
        <v/>
      </c>
      <c r="H7" s="20">
        <f>H6 - G7</f>
        <v/>
      </c>
      <c r="I7" s="43" t="inlineStr">
        <is>
          <t>Added extra $15 from side hustle</t>
        </is>
      </c>
    </row>
    <row r="8" ht="22" customHeight="1">
      <c r="B8" s="40" t="inlineStr">
        <is>
          <t>Month 3</t>
        </is>
      </c>
      <c r="C8" s="16" t="inlineStr">
        <is>
          <t>2026-11</t>
        </is>
      </c>
      <c r="D8" s="41">
        <f>'3_Debt_Freedom_Dashboard'!$H$9</f>
        <v/>
      </c>
      <c r="E8" s="42" t="n">
        <v>1085</v>
      </c>
      <c r="F8" s="17" t="n">
        <v>229.4</v>
      </c>
      <c r="G8" s="20">
        <f>E8-F8</f>
        <v/>
      </c>
      <c r="H8" s="20">
        <f>H7 - G8</f>
        <v/>
      </c>
      <c r="I8" s="43" t="inlineStr">
        <is>
          <t>Chase Sapphire down under $600!</t>
        </is>
      </c>
    </row>
    <row r="9" ht="22" customHeight="1">
      <c r="B9" s="40" t="inlineStr">
        <is>
          <t>Month 4</t>
        </is>
      </c>
      <c r="C9" s="16" t="inlineStr">
        <is>
          <t>2026-12</t>
        </is>
      </c>
      <c r="D9" s="41">
        <f>'3_Debt_Freedom_Dashboard'!$H$9</f>
        <v/>
      </c>
      <c r="E9" s="42" t="n">
        <v>1200</v>
      </c>
      <c r="F9" s="17" t="n">
        <v>218.2</v>
      </c>
      <c r="G9" s="20">
        <f>E9-F9</f>
        <v/>
      </c>
      <c r="H9" s="20">
        <f>H8 - G9</f>
        <v/>
      </c>
      <c r="I9" s="43" t="inlineStr">
        <is>
          <t>🎉 CHASE SAPPHIRE PAID OFF! Rollover starts!</t>
        </is>
      </c>
    </row>
    <row r="10" ht="22" customHeight="1">
      <c r="B10" s="40" t="inlineStr">
        <is>
          <t>Month 5</t>
        </is>
      </c>
      <c r="C10" s="16" t="inlineStr">
        <is>
          <t>2027-01</t>
        </is>
      </c>
      <c r="D10" s="41">
        <f>'3_Debt_Freedom_Dashboard'!$H$9</f>
        <v/>
      </c>
      <c r="E10" s="42" t="n">
        <v>1085</v>
      </c>
      <c r="F10" s="17" t="n">
        <v>201</v>
      </c>
      <c r="G10" s="20">
        <f>E10-F10</f>
        <v/>
      </c>
      <c r="H10" s="20">
        <f>H9 - G10</f>
        <v/>
      </c>
      <c r="I10" s="43" t="inlineStr">
        <is>
          <t>Now attacking Discover Card with $455/mo!</t>
        </is>
      </c>
    </row>
    <row r="11" ht="22" customHeight="1">
      <c r="B11" s="40" t="inlineStr">
        <is>
          <t>Month 6</t>
        </is>
      </c>
      <c r="C11" s="16" t="inlineStr">
        <is>
          <t>2027-02</t>
        </is>
      </c>
      <c r="D11" s="41">
        <f>'3_Debt_Freedom_Dashboard'!$H$9</f>
        <v/>
      </c>
      <c r="E11" s="42" t="n">
        <v>1085</v>
      </c>
      <c r="F11" s="17" t="n">
        <v>189.5</v>
      </c>
      <c r="G11" s="20">
        <f>E11-F11</f>
        <v/>
      </c>
      <c r="H11" s="20">
        <f>H10 - G11</f>
        <v/>
      </c>
      <c r="I11" s="43" t="inlineStr">
        <is>
          <t>Discover balance cut in half!</t>
        </is>
      </c>
    </row>
    <row r="12" ht="22" customHeight="1">
      <c r="B12" s="40" t="inlineStr">
        <is>
          <t>Month 7</t>
        </is>
      </c>
      <c r="C12" s="16" t="inlineStr">
        <is>
          <t>2027-03</t>
        </is>
      </c>
      <c r="D12" s="41">
        <f>'3_Debt_Freedom_Dashboard'!$H$9</f>
        <v/>
      </c>
      <c r="E12" s="42" t="n">
        <v>1085</v>
      </c>
      <c r="F12" s="17" t="n">
        <v>178.2</v>
      </c>
      <c r="G12" s="20">
        <f>E12-F12</f>
        <v/>
      </c>
      <c r="H12" s="20">
        <f>H11 - G12</f>
        <v/>
      </c>
      <c r="I12" s="43" t="inlineStr">
        <is>
          <t>Tax refund applied to Discover</t>
        </is>
      </c>
    </row>
    <row r="13" ht="22" customHeight="1">
      <c r="B13" s="40" t="inlineStr">
        <is>
          <t>Month 8</t>
        </is>
      </c>
      <c r="C13" s="16" t="inlineStr">
        <is>
          <t>2027-04</t>
        </is>
      </c>
      <c r="D13" s="41">
        <f>'3_Debt_Freedom_Dashboard'!$H$9</f>
        <v/>
      </c>
      <c r="E13" s="42" t="n">
        <v>1085</v>
      </c>
      <c r="F13" s="17" t="n">
        <v>165.4</v>
      </c>
      <c r="G13" s="20">
        <f>E13-F13</f>
        <v/>
      </c>
      <c r="H13" s="20">
        <f>H12 - G13</f>
        <v/>
      </c>
      <c r="I13" s="43" t="inlineStr">
        <is>
          <t>🎉 DISCOVER CARD PAID OFF! Rollover $540/mo!</t>
        </is>
      </c>
    </row>
    <row r="14" ht="22" customHeight="1">
      <c r="B14" s="40" t="inlineStr">
        <is>
          <t>Month 9</t>
        </is>
      </c>
      <c r="C14" s="16" t="inlineStr">
        <is>
          <t>2027-05</t>
        </is>
      </c>
      <c r="D14" s="41">
        <f>'3_Debt_Freedom_Dashboard'!$H$9</f>
        <v/>
      </c>
      <c r="E14" s="42" t="n">
        <v>1085</v>
      </c>
      <c r="F14" s="17" t="n">
        <v>150.1</v>
      </c>
      <c r="G14" s="20">
        <f>E14-F14</f>
        <v/>
      </c>
      <c r="H14" s="20">
        <f>H13 - G14</f>
        <v/>
      </c>
      <c r="I14" s="43" t="inlineStr">
        <is>
          <t>Citi Double Cash targeted next</t>
        </is>
      </c>
    </row>
    <row r="15" ht="22" customHeight="1">
      <c r="B15" s="40" t="inlineStr">
        <is>
          <t>Month 10</t>
        </is>
      </c>
      <c r="C15" s="16" t="inlineStr">
        <is>
          <t>2027-06</t>
        </is>
      </c>
      <c r="D15" s="41">
        <f>'3_Debt_Freedom_Dashboard'!$H$9</f>
        <v/>
      </c>
      <c r="E15" s="42" t="n">
        <v>1085</v>
      </c>
      <c r="F15" s="17" t="n">
        <v>136</v>
      </c>
      <c r="G15" s="20">
        <f>E15-F15</f>
        <v/>
      </c>
      <c r="H15" s="20">
        <f>H14 - G15</f>
        <v/>
      </c>
      <c r="I15" s="43" t="inlineStr">
        <is>
          <t>Debt snowball accelerating exponentially</t>
        </is>
      </c>
    </row>
    <row r="16" ht="22" customHeight="1">
      <c r="B16" s="40" t="inlineStr">
        <is>
          <t>Month 11</t>
        </is>
      </c>
      <c r="C16" s="16" t="inlineStr">
        <is>
          <t>2027-07</t>
        </is>
      </c>
      <c r="D16" s="41">
        <f>'3_Debt_Freedom_Dashboard'!$H$9</f>
        <v/>
      </c>
      <c r="E16" s="42" t="n">
        <v>1085</v>
      </c>
      <c r="F16" s="17" t="n">
        <v>122.5</v>
      </c>
      <c r="G16" s="20">
        <f>E16-F16</f>
        <v/>
      </c>
      <c r="H16" s="20">
        <f>H15 - G16</f>
        <v/>
      </c>
      <c r="I16" s="43" t="inlineStr">
        <is>
          <t>Half of total debt eliminated!</t>
        </is>
      </c>
    </row>
    <row r="17" ht="22" customHeight="1">
      <c r="B17" s="40" t="inlineStr">
        <is>
          <t>Month 12</t>
        </is>
      </c>
      <c r="C17" s="16" t="inlineStr">
        <is>
          <t>2027-08</t>
        </is>
      </c>
      <c r="D17" s="41">
        <f>'3_Debt_Freedom_Dashboard'!$H$9</f>
        <v/>
      </c>
      <c r="E17" s="42" t="n">
        <v>1085</v>
      </c>
      <c r="F17" s="17" t="n">
        <v>108</v>
      </c>
      <c r="G17" s="20">
        <f>E17-F17</f>
        <v/>
      </c>
      <c r="H17" s="20">
        <f>H16 - G17</f>
        <v/>
      </c>
      <c r="I17" s="43" t="inlineStr">
        <is>
          <t>🎉 1-Year Milestone: $10,968 Principal Paid!</t>
        </is>
      </c>
    </row>
    <row r="18" ht="24" customHeight="1">
      <c r="B18" s="23" t="inlineStr">
        <is>
          <t>YEAR 1 TOTALS</t>
        </is>
      </c>
      <c r="C18" s="24" t="inlineStr">
        <is>
          <t>12 Months</t>
        </is>
      </c>
      <c r="D18" s="44">
        <f>SUM(D6:D17)</f>
        <v/>
      </c>
      <c r="E18" s="44">
        <f>SUM(E6:E17)</f>
        <v/>
      </c>
      <c r="F18" s="44">
        <f>SUM(F6:F17)</f>
        <v/>
      </c>
      <c r="G18" s="44">
        <f>SUM(G6:G17)</f>
        <v/>
      </c>
      <c r="H18" s="44">
        <f>H17</f>
        <v/>
      </c>
      <c r="I18" s="45" t="inlineStr">
        <is>
          <t>Total Debt Reduced by Over $10k!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2026-08-27T10:22:02Z</dcterms:created>
  <dcterms:modified xmlns:dcterms="http://purl.org/dc/terms/" xmlns:xsi="http://www.w3.org/2001/XMLSchema-instance" xsi:type="dcterms:W3CDTF">2026-08-27T10:22:02Z</dcterms:modified>
</cp:coreProperties>
</file>